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sw-my.sharepoint.com/personal/z5017895_ad_unsw_edu_au/Documents/Documents/Uni/PostGrad/Neuron Files/Full Human Network/"/>
    </mc:Choice>
  </mc:AlternateContent>
  <xr:revisionPtr revIDLastSave="124" documentId="8_{430CDDA3-FCC9-4D84-8BF3-F15C144574D7}" xr6:coauthVersionLast="47" xr6:coauthVersionMax="47" xr10:uidLastSave="{6C6B52D2-C76D-492A-9728-95B9480DC7B5}"/>
  <bookViews>
    <workbookView xWindow="-120" yWindow="-120" windowWidth="29040" windowHeight="15720" xr2:uid="{F181516C-D7E6-4390-B68C-F5491A2199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2" i="1" l="1"/>
  <c r="W22" i="1"/>
  <c r="V22" i="1"/>
  <c r="U22" i="1"/>
  <c r="T22" i="1"/>
  <c r="S22" i="1"/>
  <c r="X21" i="1"/>
  <c r="W21" i="1"/>
  <c r="V21" i="1"/>
  <c r="U21" i="1"/>
  <c r="T21" i="1"/>
  <c r="S21" i="1"/>
  <c r="X20" i="1"/>
  <c r="W20" i="1"/>
  <c r="V20" i="1"/>
  <c r="U20" i="1"/>
  <c r="T20" i="1"/>
  <c r="S20" i="1"/>
  <c r="X19" i="1"/>
  <c r="W19" i="1"/>
  <c r="V19" i="1"/>
  <c r="U19" i="1"/>
  <c r="T19" i="1"/>
  <c r="S19" i="1"/>
  <c r="X18" i="1"/>
  <c r="W18" i="1"/>
  <c r="V18" i="1"/>
  <c r="U18" i="1"/>
  <c r="T18" i="1"/>
  <c r="S18" i="1"/>
  <c r="X17" i="1"/>
  <c r="W17" i="1"/>
  <c r="V17" i="1"/>
  <c r="U17" i="1"/>
  <c r="T17" i="1"/>
  <c r="S17" i="1"/>
  <c r="X16" i="1"/>
  <c r="W16" i="1"/>
  <c r="V16" i="1"/>
  <c r="U16" i="1"/>
  <c r="T16" i="1"/>
  <c r="S16" i="1"/>
  <c r="S7" i="1"/>
  <c r="T7" i="1"/>
  <c r="U7" i="1"/>
  <c r="V7" i="1"/>
  <c r="W7" i="1"/>
  <c r="X7" i="1"/>
  <c r="S8" i="1"/>
  <c r="T8" i="1"/>
  <c r="U8" i="1"/>
  <c r="V8" i="1"/>
  <c r="W8" i="1"/>
  <c r="X8" i="1"/>
  <c r="S9" i="1"/>
  <c r="T9" i="1"/>
  <c r="U9" i="1"/>
  <c r="V9" i="1"/>
  <c r="W9" i="1"/>
  <c r="X9" i="1"/>
  <c r="S10" i="1"/>
  <c r="T10" i="1"/>
  <c r="U10" i="1"/>
  <c r="V10" i="1"/>
  <c r="W10" i="1"/>
  <c r="X10" i="1"/>
  <c r="S11" i="1"/>
  <c r="T11" i="1"/>
  <c r="U11" i="1"/>
  <c r="V11" i="1"/>
  <c r="W11" i="1"/>
  <c r="X11" i="1"/>
  <c r="S12" i="1"/>
  <c r="T12" i="1"/>
  <c r="U12" i="1"/>
  <c r="V12" i="1"/>
  <c r="W12" i="1"/>
  <c r="X12" i="1"/>
  <c r="T6" i="1"/>
  <c r="U6" i="1"/>
  <c r="V6" i="1"/>
  <c r="W6" i="1"/>
  <c r="X6" i="1"/>
  <c r="S6" i="1"/>
  <c r="H6" i="1"/>
  <c r="H7" i="1"/>
  <c r="H8" i="1"/>
  <c r="H9" i="1"/>
  <c r="H10" i="1"/>
  <c r="H11" i="1"/>
  <c r="H12" i="1"/>
  <c r="B15" i="1"/>
  <c r="C20" i="1" s="1"/>
  <c r="G20" i="1" s="1"/>
  <c r="B3" i="1"/>
  <c r="C7" i="1" s="1"/>
  <c r="G7" i="1" s="1"/>
  <c r="C19" i="1" l="1"/>
  <c r="F19" i="1" s="1"/>
  <c r="C22" i="1"/>
  <c r="G22" i="1" s="1"/>
  <c r="C18" i="1"/>
  <c r="G18" i="1" s="1"/>
  <c r="F7" i="1"/>
  <c r="C24" i="1"/>
  <c r="C23" i="1"/>
  <c r="G23" i="1" s="1"/>
  <c r="C21" i="1"/>
  <c r="F21" i="1" s="1"/>
  <c r="F20" i="1"/>
  <c r="F22" i="1"/>
  <c r="G19" i="1"/>
  <c r="F18" i="1"/>
  <c r="C6" i="1"/>
  <c r="C12" i="1"/>
  <c r="C11" i="1"/>
  <c r="C10" i="1"/>
  <c r="C9" i="1"/>
  <c r="C8" i="1"/>
  <c r="F24" i="1" l="1"/>
  <c r="G24" i="1"/>
  <c r="G21" i="1"/>
  <c r="F8" i="1"/>
  <c r="G8" i="1"/>
  <c r="F23" i="1"/>
  <c r="F12" i="1"/>
  <c r="G12" i="1"/>
  <c r="G6" i="1"/>
  <c r="F6" i="1"/>
  <c r="F11" i="1"/>
  <c r="G11" i="1"/>
  <c r="F10" i="1"/>
  <c r="G10" i="1"/>
  <c r="F9" i="1"/>
  <c r="G9" i="1"/>
</calcChain>
</file>

<file path=xl/sharedStrings.xml><?xml version="1.0" encoding="utf-8"?>
<sst xmlns="http://schemas.openxmlformats.org/spreadsheetml/2006/main" count="58" uniqueCount="23">
  <si>
    <t>Patch ratio</t>
  </si>
  <si>
    <t>Rod</t>
  </si>
  <si>
    <t>Cone</t>
  </si>
  <si>
    <t>Rod bip</t>
  </si>
  <si>
    <t>ON bip</t>
  </si>
  <si>
    <t>OFF bip</t>
  </si>
  <si>
    <t>AII</t>
  </si>
  <si>
    <t>HZ</t>
  </si>
  <si>
    <t>Total number</t>
  </si>
  <si>
    <t>Density (cells/mm2)</t>
  </si>
  <si>
    <t>Model</t>
  </si>
  <si>
    <t>Theoretical</t>
  </si>
  <si>
    <t>Min Density</t>
  </si>
  <si>
    <t>Max Density</t>
  </si>
  <si>
    <t>% diff</t>
  </si>
  <si>
    <t>0.2 mm</t>
  </si>
  <si>
    <t>max - min</t>
  </si>
  <si>
    <t>0.09 mm</t>
  </si>
  <si>
    <t>1.2 mm</t>
  </si>
  <si>
    <t>Position</t>
  </si>
  <si>
    <t>Density</t>
  </si>
  <si>
    <t>Seed = 8</t>
  </si>
  <si>
    <t>Seed =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</si>
</sst>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F203C-2AEA-43A5-8391-D41BAFE97CBB}">
  <dimension ref="A2:X24"/>
  <sheetViews>
    <sheetView tabSelected="1" workbookViewId="0">
      <selection activeCell="S21" sqref="S21:X21"/>
    </sheetView>
  </sheetViews>
  <sheetFormatPr defaultRowHeight="15" x14ac:dyDescent="0.25"/>
  <cols>
    <col min="2" max="2" width="12.85546875" bestFit="1" customWidth="1"/>
    <col min="3" max="3" width="19.140625" bestFit="1" customWidth="1"/>
    <col min="4" max="4" width="11.5703125" bestFit="1" customWidth="1"/>
    <col min="5" max="5" width="11.85546875" bestFit="1" customWidth="1"/>
    <col min="6" max="6" width="11.5703125" bestFit="1" customWidth="1"/>
    <col min="7" max="7" width="11.85546875" bestFit="1" customWidth="1"/>
    <col min="8" max="8" width="9.7109375" bestFit="1" customWidth="1"/>
  </cols>
  <sheetData>
    <row r="2" spans="1:24" x14ac:dyDescent="0.25">
      <c r="A2" s="3" t="s">
        <v>17</v>
      </c>
      <c r="B2" t="s">
        <v>0</v>
      </c>
    </row>
    <row r="3" spans="1:24" x14ac:dyDescent="0.25">
      <c r="A3" t="s">
        <v>18</v>
      </c>
      <c r="B3">
        <f>(1/0.09)*(1/0.09)</f>
        <v>123.45679012345678</v>
      </c>
    </row>
    <row r="4" spans="1:24" x14ac:dyDescent="0.25">
      <c r="B4" s="5" t="s">
        <v>10</v>
      </c>
      <c r="C4" s="5"/>
      <c r="D4" s="5" t="s">
        <v>11</v>
      </c>
      <c r="E4" s="5"/>
      <c r="F4" s="5" t="s">
        <v>14</v>
      </c>
      <c r="G4" s="5"/>
      <c r="J4" t="s">
        <v>21</v>
      </c>
    </row>
    <row r="5" spans="1:24" x14ac:dyDescent="0.25">
      <c r="B5" t="s">
        <v>8</v>
      </c>
      <c r="C5" t="s">
        <v>9</v>
      </c>
      <c r="D5" t="s">
        <v>12</v>
      </c>
      <c r="E5" t="s">
        <v>13</v>
      </c>
      <c r="F5" t="s">
        <v>12</v>
      </c>
      <c r="G5" t="s">
        <v>13</v>
      </c>
      <c r="H5" t="s">
        <v>16</v>
      </c>
      <c r="J5" t="s">
        <v>19</v>
      </c>
      <c r="K5">
        <v>0.5</v>
      </c>
      <c r="L5">
        <v>1</v>
      </c>
      <c r="M5">
        <v>2</v>
      </c>
      <c r="N5">
        <v>4</v>
      </c>
      <c r="O5">
        <v>8</v>
      </c>
      <c r="P5">
        <v>15</v>
      </c>
      <c r="R5" t="s">
        <v>20</v>
      </c>
      <c r="S5">
        <v>0.5</v>
      </c>
      <c r="T5">
        <v>1</v>
      </c>
      <c r="U5">
        <v>2</v>
      </c>
      <c r="V5">
        <v>4</v>
      </c>
      <c r="W5">
        <v>8</v>
      </c>
      <c r="X5">
        <v>15</v>
      </c>
    </row>
    <row r="6" spans="1:24" x14ac:dyDescent="0.25">
      <c r="A6" t="s">
        <v>1</v>
      </c>
      <c r="B6">
        <v>720</v>
      </c>
      <c r="C6" s="1">
        <f>B6*$B$3</f>
        <v>88888.888888888891</v>
      </c>
      <c r="D6">
        <v>72529</v>
      </c>
      <c r="E6">
        <v>82701</v>
      </c>
      <c r="F6" s="4">
        <f>($C6-D6)/$C6 * 100</f>
        <v>18.404875000000001</v>
      </c>
      <c r="G6" s="4">
        <f>($C6-E6)/$C6 * 100</f>
        <v>6.9613750000000012</v>
      </c>
      <c r="H6" s="2">
        <f t="shared" ref="H6:H11" si="0">(E6-D6)/E6 * 100</f>
        <v>12.299730353925588</v>
      </c>
      <c r="J6" t="s">
        <v>1</v>
      </c>
      <c r="K6">
        <v>269</v>
      </c>
      <c r="L6">
        <v>612</v>
      </c>
      <c r="M6">
        <v>1046</v>
      </c>
      <c r="N6">
        <v>1440</v>
      </c>
      <c r="O6">
        <v>1317</v>
      </c>
      <c r="P6">
        <v>634</v>
      </c>
      <c r="S6">
        <f>K6*$B$3</f>
        <v>33209.876543209873</v>
      </c>
      <c r="T6">
        <f>L6*$B$3</f>
        <v>75555.555555555547</v>
      </c>
      <c r="U6">
        <f>M6*$B$3</f>
        <v>129135.8024691358</v>
      </c>
      <c r="V6">
        <f>N6*$B$3</f>
        <v>177777.77777777778</v>
      </c>
      <c r="W6">
        <f>O6*$B$3</f>
        <v>162592.59259259258</v>
      </c>
      <c r="X6">
        <f>P6*$B$3</f>
        <v>78271.604938271601</v>
      </c>
    </row>
    <row r="7" spans="1:24" x14ac:dyDescent="0.25">
      <c r="A7" t="s">
        <v>2</v>
      </c>
      <c r="B7">
        <v>138</v>
      </c>
      <c r="C7" s="1">
        <f t="shared" ref="C7:C12" si="1">B7*$B$3</f>
        <v>17037.037037037036</v>
      </c>
      <c r="D7">
        <v>16058</v>
      </c>
      <c r="E7">
        <v>15400</v>
      </c>
      <c r="F7" s="4">
        <f t="shared" ref="F7:F12" si="2">($C7-D7)/$C7 * 100</f>
        <v>5.746521739130432</v>
      </c>
      <c r="G7" s="4">
        <f t="shared" ref="G7:G12" si="3">($C7-E7)/$C7 * 100</f>
        <v>9.6086956521739104</v>
      </c>
      <c r="H7" s="2">
        <f t="shared" si="0"/>
        <v>-4.2727272727272725</v>
      </c>
      <c r="J7" t="s">
        <v>2</v>
      </c>
      <c r="K7">
        <v>235</v>
      </c>
      <c r="L7">
        <v>153</v>
      </c>
      <c r="M7">
        <v>138</v>
      </c>
      <c r="N7">
        <v>72</v>
      </c>
      <c r="O7">
        <v>42</v>
      </c>
      <c r="P7">
        <v>0</v>
      </c>
      <c r="S7">
        <f>K7*$B$3</f>
        <v>29012.345679012345</v>
      </c>
      <c r="T7">
        <f>L7*$B$3</f>
        <v>18888.888888888887</v>
      </c>
      <c r="U7">
        <f>M7*$B$3</f>
        <v>17037.037037037036</v>
      </c>
      <c r="V7">
        <f>N7*$B$3</f>
        <v>8888.8888888888887</v>
      </c>
      <c r="W7">
        <f>O7*$B$3</f>
        <v>5185.1851851851852</v>
      </c>
      <c r="X7">
        <f>P7*$B$3</f>
        <v>0</v>
      </c>
    </row>
    <row r="8" spans="1:24" x14ac:dyDescent="0.25">
      <c r="A8" t="s">
        <v>7</v>
      </c>
      <c r="B8">
        <v>149</v>
      </c>
      <c r="C8" s="1">
        <f t="shared" si="1"/>
        <v>18395.06172839506</v>
      </c>
      <c r="D8">
        <v>15614</v>
      </c>
      <c r="E8">
        <v>14926</v>
      </c>
      <c r="F8" s="4">
        <f t="shared" si="2"/>
        <v>15.118523489932874</v>
      </c>
      <c r="G8" s="4">
        <f t="shared" si="3"/>
        <v>18.858657718120796</v>
      </c>
      <c r="H8" s="2">
        <f t="shared" si="0"/>
        <v>-4.6094064049309926</v>
      </c>
      <c r="J8" t="s">
        <v>7</v>
      </c>
      <c r="K8">
        <v>126</v>
      </c>
      <c r="L8">
        <v>160</v>
      </c>
      <c r="M8">
        <v>119</v>
      </c>
      <c r="N8">
        <v>71</v>
      </c>
      <c r="O8">
        <v>38</v>
      </c>
      <c r="P8">
        <v>26</v>
      </c>
      <c r="S8">
        <f>K8*$B$3</f>
        <v>15555.555555555555</v>
      </c>
      <c r="T8">
        <f>L8*$B$3</f>
        <v>19753.086419753086</v>
      </c>
      <c r="U8">
        <f>M8*$B$3</f>
        <v>14691.358024691357</v>
      </c>
      <c r="V8">
        <f>N8*$B$3</f>
        <v>8765.4320987654319</v>
      </c>
      <c r="W8">
        <f>O8*$B$3</f>
        <v>4691.358024691358</v>
      </c>
      <c r="X8">
        <f>P8*$B$3</f>
        <v>3209.8765432098762</v>
      </c>
    </row>
    <row r="9" spans="1:24" x14ac:dyDescent="0.25">
      <c r="A9" t="s">
        <v>3</v>
      </c>
      <c r="B9">
        <v>49</v>
      </c>
      <c r="C9" s="1">
        <f t="shared" si="1"/>
        <v>6049.382716049382</v>
      </c>
      <c r="D9">
        <v>5500</v>
      </c>
      <c r="E9">
        <v>6265</v>
      </c>
      <c r="F9" s="4">
        <f t="shared" si="2"/>
        <v>9.0816326530612148</v>
      </c>
      <c r="G9" s="4">
        <f t="shared" si="3"/>
        <v>-3.5642857142857269</v>
      </c>
      <c r="H9" s="2">
        <f t="shared" si="0"/>
        <v>12.210694333599362</v>
      </c>
      <c r="J9" t="s">
        <v>3</v>
      </c>
      <c r="K9">
        <v>24</v>
      </c>
      <c r="L9">
        <v>36</v>
      </c>
      <c r="M9">
        <v>79</v>
      </c>
      <c r="N9">
        <v>66</v>
      </c>
      <c r="O9">
        <v>90</v>
      </c>
      <c r="P9">
        <v>33</v>
      </c>
      <c r="S9">
        <f>K9*$B$3</f>
        <v>2962.9629629629626</v>
      </c>
      <c r="T9">
        <f>L9*$B$3</f>
        <v>4444.4444444444443</v>
      </c>
      <c r="U9">
        <f>M9*$B$3</f>
        <v>9753.0864197530864</v>
      </c>
      <c r="V9">
        <f>N9*$B$3</f>
        <v>8148.1481481481478</v>
      </c>
      <c r="W9">
        <f>O9*$B$3</f>
        <v>11111.111111111111</v>
      </c>
      <c r="X9">
        <f>P9*$B$3</f>
        <v>4074.0740740740739</v>
      </c>
    </row>
    <row r="10" spans="1:24" x14ac:dyDescent="0.25">
      <c r="A10" t="s">
        <v>4</v>
      </c>
      <c r="B10">
        <v>141</v>
      </c>
      <c r="C10" s="1">
        <f t="shared" si="1"/>
        <v>17407.407407407405</v>
      </c>
      <c r="D10">
        <v>15776</v>
      </c>
      <c r="E10">
        <v>16561</v>
      </c>
      <c r="F10" s="4">
        <f t="shared" si="2"/>
        <v>9.3719148936170082</v>
      </c>
      <c r="G10" s="4">
        <f t="shared" si="3"/>
        <v>4.8623404255319027</v>
      </c>
      <c r="H10" s="2">
        <f t="shared" si="0"/>
        <v>4.7400519292313268</v>
      </c>
      <c r="J10" t="s">
        <v>4</v>
      </c>
      <c r="K10">
        <v>116</v>
      </c>
      <c r="L10">
        <v>170</v>
      </c>
      <c r="M10">
        <v>187</v>
      </c>
      <c r="N10">
        <v>180</v>
      </c>
      <c r="O10">
        <v>66</v>
      </c>
      <c r="P10">
        <v>58</v>
      </c>
      <c r="S10">
        <f>K10*$B$3</f>
        <v>14320.987654320987</v>
      </c>
      <c r="T10">
        <f>L10*$B$3</f>
        <v>20987.654320987655</v>
      </c>
      <c r="U10">
        <f>M10*$B$3</f>
        <v>23086.419753086418</v>
      </c>
      <c r="V10">
        <f>N10*$B$3</f>
        <v>22222.222222222223</v>
      </c>
      <c r="W10">
        <f>O10*$B$3</f>
        <v>8148.1481481481478</v>
      </c>
      <c r="X10">
        <f>P10*$B$3</f>
        <v>7160.4938271604933</v>
      </c>
    </row>
    <row r="11" spans="1:24" x14ac:dyDescent="0.25">
      <c r="A11" t="s">
        <v>5</v>
      </c>
      <c r="B11">
        <v>199</v>
      </c>
      <c r="C11" s="1">
        <f t="shared" si="1"/>
        <v>24567.9012345679</v>
      </c>
      <c r="D11">
        <v>21805</v>
      </c>
      <c r="E11">
        <v>21850</v>
      </c>
      <c r="F11" s="4">
        <f t="shared" si="2"/>
        <v>11.245979899497485</v>
      </c>
      <c r="G11" s="4">
        <f t="shared" si="3"/>
        <v>11.062814070351754</v>
      </c>
      <c r="H11" s="2">
        <f t="shared" si="0"/>
        <v>0.20594965675057209</v>
      </c>
      <c r="J11" t="s">
        <v>5</v>
      </c>
      <c r="K11">
        <v>98</v>
      </c>
      <c r="L11">
        <v>172</v>
      </c>
      <c r="M11">
        <v>182</v>
      </c>
      <c r="N11">
        <v>103</v>
      </c>
      <c r="O11">
        <v>81</v>
      </c>
      <c r="P11">
        <v>45</v>
      </c>
      <c r="S11">
        <f>K11*$B$3</f>
        <v>12098.765432098764</v>
      </c>
      <c r="T11">
        <f>L11*$B$3</f>
        <v>21234.567901234568</v>
      </c>
      <c r="U11">
        <f>M11*$B$3</f>
        <v>22469.135802469136</v>
      </c>
      <c r="V11">
        <f>N11*$B$3</f>
        <v>12716.049382716048</v>
      </c>
      <c r="W11">
        <f>O11*$B$3</f>
        <v>10000</v>
      </c>
      <c r="X11">
        <f>P11*$B$3</f>
        <v>5555.5555555555557</v>
      </c>
    </row>
    <row r="12" spans="1:24" x14ac:dyDescent="0.25">
      <c r="A12" t="s">
        <v>6</v>
      </c>
      <c r="B12">
        <v>33</v>
      </c>
      <c r="C12" s="1">
        <f t="shared" si="1"/>
        <v>4074.0740740740739</v>
      </c>
      <c r="D12">
        <v>3964</v>
      </c>
      <c r="E12">
        <v>4184</v>
      </c>
      <c r="F12" s="4">
        <f t="shared" si="2"/>
        <v>2.7018181818181777</v>
      </c>
      <c r="G12" s="4">
        <f t="shared" si="3"/>
        <v>-2.6981818181818227</v>
      </c>
      <c r="H12" s="2">
        <f>(E12-D12)/E12 * 100</f>
        <v>5.2581261950286802</v>
      </c>
      <c r="J12" t="s">
        <v>6</v>
      </c>
      <c r="K12">
        <v>8</v>
      </c>
      <c r="L12">
        <v>33</v>
      </c>
      <c r="M12">
        <v>41</v>
      </c>
      <c r="N12">
        <v>26</v>
      </c>
      <c r="O12">
        <v>13</v>
      </c>
      <c r="P12">
        <v>11</v>
      </c>
      <c r="S12">
        <f>K12*$B$3</f>
        <v>987.65432098765427</v>
      </c>
      <c r="T12">
        <f>L12*$B$3</f>
        <v>4074.0740740740739</v>
      </c>
      <c r="U12">
        <f>M12*$B$3</f>
        <v>5061.7283950617284</v>
      </c>
      <c r="V12">
        <f>N12*$B$3</f>
        <v>3209.8765432098762</v>
      </c>
      <c r="W12">
        <f>O12*$B$3</f>
        <v>1604.9382716049381</v>
      </c>
      <c r="X12">
        <f>P12*$B$3</f>
        <v>1358.0246913580247</v>
      </c>
    </row>
    <row r="14" spans="1:24" x14ac:dyDescent="0.25">
      <c r="A14" s="3" t="s">
        <v>15</v>
      </c>
      <c r="B14" t="s">
        <v>0</v>
      </c>
      <c r="J14" t="s">
        <v>22</v>
      </c>
    </row>
    <row r="15" spans="1:24" x14ac:dyDescent="0.25">
      <c r="B15">
        <f>(1/0.2)*(1/0.2)</f>
        <v>25</v>
      </c>
      <c r="J15" t="s">
        <v>19</v>
      </c>
      <c r="K15">
        <v>0.5</v>
      </c>
      <c r="L15">
        <v>1</v>
      </c>
      <c r="M15">
        <v>2</v>
      </c>
      <c r="N15">
        <v>4</v>
      </c>
      <c r="O15">
        <v>8</v>
      </c>
      <c r="P15">
        <v>15</v>
      </c>
      <c r="R15" t="s">
        <v>20</v>
      </c>
      <c r="S15">
        <v>0.5</v>
      </c>
      <c r="T15">
        <v>1</v>
      </c>
      <c r="U15">
        <v>2</v>
      </c>
      <c r="V15">
        <v>4</v>
      </c>
      <c r="W15">
        <v>8</v>
      </c>
      <c r="X15">
        <v>15</v>
      </c>
    </row>
    <row r="16" spans="1:24" x14ac:dyDescent="0.25">
      <c r="B16" s="5" t="s">
        <v>10</v>
      </c>
      <c r="C16" s="5"/>
      <c r="D16" s="5" t="s">
        <v>11</v>
      </c>
      <c r="E16" s="5"/>
      <c r="F16" s="5" t="s">
        <v>14</v>
      </c>
      <c r="G16" s="5"/>
      <c r="J16" t="s">
        <v>1</v>
      </c>
      <c r="K16">
        <v>269</v>
      </c>
      <c r="L16">
        <v>612</v>
      </c>
      <c r="M16">
        <v>1046</v>
      </c>
      <c r="N16">
        <v>1440</v>
      </c>
      <c r="O16">
        <v>1317</v>
      </c>
      <c r="P16">
        <v>634</v>
      </c>
      <c r="S16">
        <f>K16*$B$3</f>
        <v>33209.876543209873</v>
      </c>
      <c r="T16">
        <f>L16*$B$3</f>
        <v>75555.555555555547</v>
      </c>
      <c r="U16">
        <f>M16*$B$3</f>
        <v>129135.8024691358</v>
      </c>
      <c r="V16">
        <f>N16*$B$3</f>
        <v>177777.77777777778</v>
      </c>
      <c r="W16">
        <f>O16*$B$3</f>
        <v>162592.59259259258</v>
      </c>
      <c r="X16">
        <f>P16*$B$3</f>
        <v>78271.604938271601</v>
      </c>
    </row>
    <row r="17" spans="1:24" x14ac:dyDescent="0.25">
      <c r="B17" t="s">
        <v>8</v>
      </c>
      <c r="C17" t="s">
        <v>9</v>
      </c>
      <c r="D17" t="s">
        <v>12</v>
      </c>
      <c r="E17" t="s">
        <v>13</v>
      </c>
      <c r="F17" t="s">
        <v>12</v>
      </c>
      <c r="G17" t="s">
        <v>13</v>
      </c>
      <c r="J17" t="s">
        <v>2</v>
      </c>
      <c r="K17">
        <v>235</v>
      </c>
      <c r="L17">
        <v>153</v>
      </c>
      <c r="M17">
        <v>138</v>
      </c>
      <c r="N17">
        <v>72</v>
      </c>
      <c r="O17">
        <v>42</v>
      </c>
      <c r="P17">
        <v>0</v>
      </c>
      <c r="S17">
        <f>K17*$B$3</f>
        <v>29012.345679012345</v>
      </c>
      <c r="T17">
        <f>L17*$B$3</f>
        <v>18888.888888888887</v>
      </c>
      <c r="U17">
        <f>M17*$B$3</f>
        <v>17037.037037037036</v>
      </c>
      <c r="V17">
        <f>N17*$B$3</f>
        <v>8888.8888888888887</v>
      </c>
      <c r="W17">
        <f>O17*$B$3</f>
        <v>5185.1851851851852</v>
      </c>
      <c r="X17">
        <f>P17*$B$3</f>
        <v>0</v>
      </c>
    </row>
    <row r="18" spans="1:24" x14ac:dyDescent="0.25">
      <c r="A18" t="s">
        <v>1</v>
      </c>
      <c r="B18">
        <v>3639</v>
      </c>
      <c r="C18" s="1">
        <f>B18*$B$15</f>
        <v>90975</v>
      </c>
      <c r="D18">
        <v>72529</v>
      </c>
      <c r="E18">
        <v>82701</v>
      </c>
      <c r="F18" s="2">
        <f>($C18-D18)/$C18 * 100</f>
        <v>20.275899972519923</v>
      </c>
      <c r="G18" s="2">
        <f>($C18-E18)/$C18 * 100</f>
        <v>9.0948062654575423</v>
      </c>
      <c r="J18" t="s">
        <v>7</v>
      </c>
      <c r="K18">
        <v>126</v>
      </c>
      <c r="L18">
        <v>160</v>
      </c>
      <c r="M18">
        <v>119</v>
      </c>
      <c r="N18">
        <v>71</v>
      </c>
      <c r="O18">
        <v>38</v>
      </c>
      <c r="P18">
        <v>26</v>
      </c>
      <c r="S18">
        <f>K18*$B$3</f>
        <v>15555.555555555555</v>
      </c>
      <c r="T18">
        <f>L18*$B$3</f>
        <v>19753.086419753086</v>
      </c>
      <c r="U18">
        <f>M18*$B$3</f>
        <v>14691.358024691357</v>
      </c>
      <c r="V18">
        <f>N18*$B$3</f>
        <v>8765.4320987654319</v>
      </c>
      <c r="W18">
        <f>O18*$B$3</f>
        <v>4691.358024691358</v>
      </c>
      <c r="X18">
        <f>P18*$B$3</f>
        <v>3209.8765432098762</v>
      </c>
    </row>
    <row r="19" spans="1:24" x14ac:dyDescent="0.25">
      <c r="A19" t="s">
        <v>2</v>
      </c>
      <c r="B19">
        <v>678</v>
      </c>
      <c r="C19" s="1">
        <f t="shared" ref="C19:C24" si="4">B19*$B$15</f>
        <v>16950</v>
      </c>
      <c r="D19">
        <v>16058</v>
      </c>
      <c r="E19">
        <v>15400</v>
      </c>
      <c r="F19" s="2">
        <f t="shared" ref="F19:F24" si="5">($C19-D19)/$C19 * 100</f>
        <v>5.2625368731563418</v>
      </c>
      <c r="G19" s="2">
        <f t="shared" ref="G19:G24" si="6">($C19-E19)/$C19 * 100</f>
        <v>9.1445427728613566</v>
      </c>
      <c r="J19" t="s">
        <v>3</v>
      </c>
      <c r="K19">
        <v>30</v>
      </c>
      <c r="L19">
        <v>40</v>
      </c>
      <c r="M19">
        <v>87</v>
      </c>
      <c r="N19">
        <v>78</v>
      </c>
      <c r="O19">
        <v>69</v>
      </c>
      <c r="P19">
        <v>20</v>
      </c>
      <c r="S19">
        <f>K19*$B$3</f>
        <v>3703.7037037037035</v>
      </c>
      <c r="T19">
        <f>L19*$B$3</f>
        <v>4938.2716049382716</v>
      </c>
      <c r="U19">
        <f>M19*$B$3</f>
        <v>10740.740740740741</v>
      </c>
      <c r="V19">
        <f>N19*$B$3</f>
        <v>9629.6296296296296</v>
      </c>
      <c r="W19">
        <f>O19*$B$3</f>
        <v>8518.5185185185182</v>
      </c>
      <c r="X19">
        <f>P19*$B$3</f>
        <v>2469.1358024691358</v>
      </c>
    </row>
    <row r="20" spans="1:24" x14ac:dyDescent="0.25">
      <c r="A20" t="s">
        <v>7</v>
      </c>
      <c r="B20">
        <v>724</v>
      </c>
      <c r="C20" s="1">
        <f t="shared" si="4"/>
        <v>18100</v>
      </c>
      <c r="D20">
        <v>15614</v>
      </c>
      <c r="E20">
        <v>14926</v>
      </c>
      <c r="F20" s="2">
        <f t="shared" si="5"/>
        <v>13.734806629834253</v>
      </c>
      <c r="G20" s="2">
        <f t="shared" si="6"/>
        <v>17.535911602209943</v>
      </c>
      <c r="J20" t="s">
        <v>4</v>
      </c>
      <c r="K20">
        <v>99</v>
      </c>
      <c r="L20">
        <v>141</v>
      </c>
      <c r="M20">
        <v>150</v>
      </c>
      <c r="N20">
        <v>167</v>
      </c>
      <c r="O20">
        <v>100</v>
      </c>
      <c r="P20">
        <v>83</v>
      </c>
      <c r="S20">
        <f>K20*$B$3</f>
        <v>12222.222222222221</v>
      </c>
      <c r="T20">
        <f>L20*$B$3</f>
        <v>17407.407407407405</v>
      </c>
      <c r="U20">
        <f>M20*$B$3</f>
        <v>18518.518518518518</v>
      </c>
      <c r="V20">
        <f>N20*$B$3</f>
        <v>20617.283950617282</v>
      </c>
      <c r="W20">
        <f>O20*$B$3</f>
        <v>12345.679012345678</v>
      </c>
      <c r="X20">
        <f>P20*$B$3</f>
        <v>10246.913580246914</v>
      </c>
    </row>
    <row r="21" spans="1:24" x14ac:dyDescent="0.25">
      <c r="A21" t="s">
        <v>3</v>
      </c>
      <c r="B21">
        <v>266</v>
      </c>
      <c r="C21" s="1">
        <f t="shared" si="4"/>
        <v>6650</v>
      </c>
      <c r="D21">
        <v>5500</v>
      </c>
      <c r="E21">
        <v>6265</v>
      </c>
      <c r="F21" s="2">
        <f t="shared" si="5"/>
        <v>17.293233082706767</v>
      </c>
      <c r="G21" s="2">
        <f t="shared" si="6"/>
        <v>5.7894736842105265</v>
      </c>
      <c r="J21" t="s">
        <v>5</v>
      </c>
      <c r="K21">
        <v>109</v>
      </c>
      <c r="L21">
        <v>197</v>
      </c>
      <c r="M21">
        <v>211</v>
      </c>
      <c r="N21">
        <v>104</v>
      </c>
      <c r="O21">
        <v>68</v>
      </c>
      <c r="P21">
        <v>33</v>
      </c>
      <c r="S21">
        <f>K21*$B$3</f>
        <v>13456.790123456789</v>
      </c>
      <c r="T21">
        <f>L21*$B$3</f>
        <v>24320.987654320987</v>
      </c>
      <c r="U21">
        <f>M21*$B$3</f>
        <v>26049.382716049382</v>
      </c>
      <c r="V21">
        <f>N21*$B$3</f>
        <v>12839.506172839505</v>
      </c>
      <c r="W21">
        <f>O21*$B$3</f>
        <v>8395.0617283950614</v>
      </c>
      <c r="X21">
        <f>P21*$B$3</f>
        <v>4074.0740740740739</v>
      </c>
    </row>
    <row r="22" spans="1:24" x14ac:dyDescent="0.25">
      <c r="A22" t="s">
        <v>4</v>
      </c>
      <c r="B22">
        <v>772</v>
      </c>
      <c r="C22" s="1">
        <f t="shared" si="4"/>
        <v>19300</v>
      </c>
      <c r="D22">
        <v>15776</v>
      </c>
      <c r="E22">
        <v>16561</v>
      </c>
      <c r="F22" s="2">
        <f t="shared" si="5"/>
        <v>18.259067357512954</v>
      </c>
      <c r="G22" s="2">
        <f t="shared" si="6"/>
        <v>14.191709844559586</v>
      </c>
      <c r="J22" t="s">
        <v>6</v>
      </c>
      <c r="K22">
        <v>8</v>
      </c>
      <c r="L22">
        <v>33</v>
      </c>
      <c r="M22">
        <v>41</v>
      </c>
      <c r="N22">
        <v>26</v>
      </c>
      <c r="O22">
        <v>13</v>
      </c>
      <c r="P22">
        <v>11</v>
      </c>
      <c r="S22">
        <f>K22*$B$3</f>
        <v>987.65432098765427</v>
      </c>
      <c r="T22">
        <f>L22*$B$3</f>
        <v>4074.0740740740739</v>
      </c>
      <c r="U22">
        <f>M22*$B$3</f>
        <v>5061.7283950617284</v>
      </c>
      <c r="V22">
        <f>N22*$B$3</f>
        <v>3209.8765432098762</v>
      </c>
      <c r="W22">
        <f>O22*$B$3</f>
        <v>1604.9382716049381</v>
      </c>
      <c r="X22">
        <f>P22*$B$3</f>
        <v>1358.0246913580247</v>
      </c>
    </row>
    <row r="23" spans="1:24" x14ac:dyDescent="0.25">
      <c r="A23" t="s">
        <v>5</v>
      </c>
      <c r="B23">
        <v>954</v>
      </c>
      <c r="C23" s="1">
        <f t="shared" si="4"/>
        <v>23850</v>
      </c>
      <c r="D23">
        <v>21805</v>
      </c>
      <c r="E23">
        <v>21850</v>
      </c>
      <c r="F23" s="2">
        <f t="shared" si="5"/>
        <v>8.5744234800838584</v>
      </c>
      <c r="G23" s="2">
        <f t="shared" si="6"/>
        <v>8.3857442348008391</v>
      </c>
    </row>
    <row r="24" spans="1:24" x14ac:dyDescent="0.25">
      <c r="A24" t="s">
        <v>6</v>
      </c>
      <c r="B24">
        <v>175</v>
      </c>
      <c r="C24" s="1">
        <f t="shared" si="4"/>
        <v>4375</v>
      </c>
      <c r="D24">
        <v>3964</v>
      </c>
      <c r="E24">
        <v>4184</v>
      </c>
      <c r="F24" s="2">
        <f t="shared" si="5"/>
        <v>9.394285714285715</v>
      </c>
      <c r="G24" s="2">
        <f t="shared" si="6"/>
        <v>4.3657142857142857</v>
      </c>
    </row>
  </sheetData>
  <mergeCells count="6">
    <mergeCell ref="B4:C4"/>
    <mergeCell ref="D4:E4"/>
    <mergeCell ref="F4:G4"/>
    <mergeCell ref="B16:C16"/>
    <mergeCell ref="D16:E16"/>
    <mergeCell ref="F16:G16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Ly</dc:creator>
  <cp:lastModifiedBy>Keith Ly</cp:lastModifiedBy>
  <dcterms:created xsi:type="dcterms:W3CDTF">2023-05-10T05:41:38Z</dcterms:created>
  <dcterms:modified xsi:type="dcterms:W3CDTF">2023-05-20T03:04:39Z</dcterms:modified>
</cp:coreProperties>
</file>